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c71f9a3f732d4/UDemy Courses/BudgetCostManagement/Section 4 - Budget Planning Part 2/Lecture 19 - Budget Plan Overview 1/"/>
    </mc:Choice>
  </mc:AlternateContent>
  <xr:revisionPtr revIDLastSave="168" documentId="13_ncr:1_{9193DB8C-E5D9-4BB4-A3F0-504964863544}" xr6:coauthVersionLast="45" xr6:coauthVersionMax="45" xr10:uidLastSave="{2C094DC7-F25A-4CAC-9524-6D49C5A9B765}"/>
  <bookViews>
    <workbookView xWindow="-120" yWindow="-120" windowWidth="19440" windowHeight="11640" xr2:uid="{00000000-000D-0000-FFFF-FFFF00000000}"/>
  </bookViews>
  <sheets>
    <sheet name="Capital Expense" sheetId="1" r:id="rId1"/>
    <sheet name="Operating Expense" sheetId="2" r:id="rId2"/>
    <sheet name="Original Budget" sheetId="4" r:id="rId3"/>
  </sheets>
  <externalReferences>
    <externalReference r:id="rId4"/>
  </externalReferences>
  <definedNames>
    <definedName name="CostPlanSelections">OFFSET([1]Admin!$C$2,0,0,COUNTA([1]Admin!$C$2:$C$3)-COUNTBLANK([1]Admin!$C$2:$C$3))</definedName>
    <definedName name="CostPlanVersion">'[1]Cost Plan'!$E$24</definedName>
    <definedName name="CostPlanVersionReference">[1]Admin!$A$7</definedName>
    <definedName name="TODAY">[1]Admin!$A$2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M20" i="2"/>
  <c r="N20" i="2"/>
  <c r="O20" i="2"/>
  <c r="P20" i="2"/>
  <c r="Q20" i="2"/>
  <c r="R20" i="2"/>
  <c r="S20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D19" i="2"/>
  <c r="C19" i="2"/>
  <c r="H23" i="4"/>
  <c r="B29" i="2" s="1"/>
  <c r="B28" i="2"/>
  <c r="F23" i="4"/>
  <c r="G29" i="2" s="1"/>
  <c r="E23" i="4"/>
  <c r="D23" i="4"/>
  <c r="F29" i="2"/>
  <c r="E29" i="2"/>
  <c r="D29" i="2"/>
  <c r="C29" i="2"/>
  <c r="G28" i="2"/>
  <c r="F28" i="2"/>
  <c r="E28" i="2"/>
  <c r="D28" i="2"/>
  <c r="B27" i="2"/>
  <c r="D27" i="2"/>
  <c r="C27" i="2"/>
  <c r="B26" i="2"/>
  <c r="D26" i="2"/>
  <c r="C26" i="2"/>
  <c r="B25" i="2"/>
  <c r="F25" i="2"/>
  <c r="E25" i="2"/>
  <c r="B24" i="2"/>
  <c r="G24" i="2"/>
  <c r="F24" i="2"/>
  <c r="E24" i="2"/>
  <c r="D25" i="2"/>
  <c r="C25" i="2"/>
  <c r="D24" i="2"/>
  <c r="C24" i="2"/>
  <c r="B24" i="1"/>
  <c r="D24" i="1"/>
  <c r="C24" i="1"/>
  <c r="B21" i="1"/>
  <c r="D21" i="1"/>
  <c r="C21" i="1"/>
  <c r="B23" i="1"/>
  <c r="D23" i="1"/>
  <c r="C23" i="1"/>
  <c r="B22" i="1"/>
  <c r="D22" i="1"/>
  <c r="C22" i="1"/>
  <c r="B20" i="1"/>
  <c r="D20" i="1"/>
  <c r="C20" i="1"/>
  <c r="F25" i="4"/>
  <c r="C25" i="4"/>
  <c r="B25" i="4"/>
  <c r="C23" i="4"/>
  <c r="B23" i="4"/>
  <c r="H21" i="4"/>
  <c r="H20" i="4"/>
  <c r="H19" i="4"/>
  <c r="H18" i="4"/>
  <c r="H17" i="4"/>
  <c r="H16" i="4"/>
  <c r="F12" i="4"/>
  <c r="E12" i="4"/>
  <c r="E25" i="4" s="1"/>
  <c r="D12" i="4"/>
  <c r="D25" i="4" s="1"/>
  <c r="C12" i="4"/>
  <c r="B12" i="4"/>
  <c r="H10" i="4"/>
  <c r="H9" i="4"/>
  <c r="H8" i="4"/>
  <c r="H7" i="4"/>
  <c r="H6" i="4"/>
  <c r="H12" i="4" s="1"/>
  <c r="D8" i="1"/>
  <c r="D11" i="1"/>
  <c r="D14" i="1"/>
  <c r="C14" i="1"/>
  <c r="C11" i="1"/>
  <c r="C8" i="1"/>
  <c r="H25" i="4" l="1"/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E16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E15" i="1"/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E17" i="2"/>
  <c r="E14" i="2"/>
  <c r="D16" i="2"/>
  <c r="D13" i="2"/>
  <c r="D15" i="2"/>
  <c r="D12" i="2"/>
  <c r="C16" i="2"/>
  <c r="C13" i="2"/>
  <c r="C15" i="2"/>
  <c r="C12" i="2"/>
  <c r="S11" i="2"/>
  <c r="R11" i="2"/>
  <c r="Q11" i="2"/>
  <c r="P11" i="2"/>
  <c r="O11" i="2"/>
  <c r="N11" i="2"/>
  <c r="M11" i="2"/>
  <c r="L11" i="2"/>
  <c r="L20" i="2" s="1"/>
  <c r="K11" i="2"/>
  <c r="J11" i="2"/>
  <c r="I11" i="2"/>
  <c r="H11" i="2"/>
  <c r="G11" i="2"/>
  <c r="F11" i="2"/>
  <c r="F20" i="2" s="1"/>
  <c r="E11" i="2"/>
  <c r="E20" i="2" s="1"/>
  <c r="D10" i="2"/>
  <c r="C10" i="2"/>
  <c r="D9" i="2"/>
  <c r="D18" i="2" s="1"/>
  <c r="C9" i="2"/>
  <c r="C18" i="2" s="1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7" i="2"/>
  <c r="C7" i="2"/>
  <c r="D6" i="2"/>
  <c r="C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4" i="2"/>
  <c r="C4" i="2"/>
  <c r="D3" i="2"/>
  <c r="C3" i="2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E17" i="1"/>
  <c r="E14" i="1"/>
  <c r="E11" i="1"/>
  <c r="E8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E5" i="1"/>
  <c r="C4" i="1"/>
  <c r="C7" i="1"/>
  <c r="C9" i="1"/>
  <c r="C10" i="1"/>
  <c r="C12" i="1"/>
  <c r="C13" i="1"/>
  <c r="C15" i="1"/>
  <c r="C16" i="1"/>
  <c r="C3" i="1"/>
  <c r="C5" i="1" s="1"/>
  <c r="D4" i="1"/>
  <c r="D7" i="1"/>
  <c r="D9" i="1"/>
  <c r="D10" i="1"/>
  <c r="D12" i="1"/>
  <c r="D13" i="1"/>
  <c r="D15" i="1"/>
  <c r="D16" i="1"/>
  <c r="D3" i="1"/>
  <c r="D5" i="1" s="1"/>
  <c r="D5" i="2" l="1"/>
  <c r="C14" i="2"/>
  <c r="D11" i="2"/>
  <c r="D20" i="2" s="1"/>
  <c r="C5" i="2"/>
  <c r="D8" i="2"/>
  <c r="D17" i="2"/>
  <c r="C17" i="2"/>
  <c r="D14" i="2"/>
  <c r="C8" i="2"/>
  <c r="C11" i="2"/>
  <c r="C20" i="2" s="1"/>
  <c r="C17" i="1"/>
  <c r="D17" i="1"/>
</calcChain>
</file>

<file path=xl/sharedStrings.xml><?xml version="1.0" encoding="utf-8"?>
<sst xmlns="http://schemas.openxmlformats.org/spreadsheetml/2006/main" count="92" uniqueCount="37">
  <si>
    <t>Hardware</t>
  </si>
  <si>
    <t>Software</t>
  </si>
  <si>
    <t>Contract Service</t>
  </si>
  <si>
    <t>Internal Labor</t>
  </si>
  <si>
    <t>Actual</t>
  </si>
  <si>
    <t>Budget</t>
  </si>
  <si>
    <t>Difference</t>
  </si>
  <si>
    <t>Account</t>
  </si>
  <si>
    <t>Total Budget</t>
  </si>
  <si>
    <t>YTD Budget</t>
  </si>
  <si>
    <t>CapEx Totals</t>
  </si>
  <si>
    <t>OpEx Totals</t>
  </si>
  <si>
    <t>Depreciation</t>
  </si>
  <si>
    <t>Asset Write-Off</t>
  </si>
  <si>
    <t>Copyright © 2020 Dan Rivera, PMP. All Rights Reserved</t>
  </si>
  <si>
    <t>Original Budget</t>
  </si>
  <si>
    <t>www.DanRiveraPMP.com</t>
  </si>
  <si>
    <t>Project Investment</t>
  </si>
  <si>
    <t>TOTALS</t>
  </si>
  <si>
    <t>Capital</t>
  </si>
  <si>
    <t>Hardware Purchase</t>
  </si>
  <si>
    <t>Software Purchase</t>
  </si>
  <si>
    <t>Software License</t>
  </si>
  <si>
    <t>Vendor Expense</t>
  </si>
  <si>
    <t>Internal Expense</t>
  </si>
  <si>
    <t>Total Capital Expense</t>
  </si>
  <si>
    <t>Operating</t>
  </si>
  <si>
    <t>Operate &amp; Maintain</t>
  </si>
  <si>
    <t>Time &amp; Expense</t>
  </si>
  <si>
    <t>Total Operating Expense</t>
  </si>
  <si>
    <t>TOTAL INVESTMENT</t>
  </si>
  <si>
    <t>Cap Ex Totals</t>
  </si>
  <si>
    <t>Total</t>
  </si>
  <si>
    <t>Time and Expense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</si>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</sst>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ont="1" applyFill="1" applyProtection="1">
      <protection hidden="1"/>
    </xf>
    <xf numFmtId="3" fontId="0" fillId="0" borderId="0" xfId="0" applyNumberFormat="1" applyFont="1" applyFill="1" applyProtection="1">
      <protection hidden="1"/>
    </xf>
    <xf numFmtId="0" fontId="0" fillId="0" borderId="0" xfId="0" applyFont="1" applyFill="1"/>
    <xf numFmtId="3" fontId="0" fillId="0" borderId="0" xfId="0" applyNumberFormat="1" applyFont="1" applyFill="1" applyAlignment="1" applyProtection="1">
      <alignment horizontal="center" vertical="center" wrapText="1"/>
      <protection locked="0" hidden="1"/>
    </xf>
    <xf numFmtId="3" fontId="0" fillId="0" borderId="0" xfId="0" applyNumberFormat="1" applyFont="1" applyFill="1" applyProtection="1">
      <protection locked="0" hidden="1"/>
    </xf>
    <xf numFmtId="3" fontId="0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7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7" fontId="2" fillId="2" borderId="2" xfId="0" applyNumberFormat="1" applyFont="1" applyFill="1" applyBorder="1" applyAlignment="1" applyProtection="1">
      <alignment horizontal="center" vertical="center"/>
      <protection hidden="1"/>
    </xf>
    <xf numFmtId="17" fontId="2" fillId="2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5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/>
      <protection hidden="1"/>
    </xf>
    <xf numFmtId="164" fontId="0" fillId="0" borderId="6" xfId="1" applyNumberFormat="1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5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6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10" xfId="1" applyNumberFormat="1" applyFont="1" applyFill="1" applyBorder="1" applyAlignment="1" applyProtection="1">
      <alignment horizontal="center" vertical="center"/>
      <protection hidden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4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7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5" xfId="1" applyNumberFormat="1" applyFont="1" applyFill="1" applyBorder="1" applyAlignment="1" applyProtection="1">
      <alignment horizontal="center" vertical="center"/>
      <protection hidden="1"/>
    </xf>
    <xf numFmtId="164" fontId="0" fillId="3" borderId="4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0" xfId="1" applyNumberFormat="1" applyFont="1" applyFill="1" applyBorder="1" applyAlignment="1" applyProtection="1">
      <alignment horizontal="center" vertical="center"/>
      <protection hidden="1"/>
    </xf>
    <xf numFmtId="164" fontId="0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10" xfId="1" applyNumberFormat="1" applyFont="1" applyFill="1" applyBorder="1" applyAlignment="1" applyProtection="1">
      <alignment horizontal="center" vertical="center"/>
      <protection hidden="1"/>
    </xf>
    <xf numFmtId="164" fontId="0" fillId="3" borderId="9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10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horizontal="center"/>
    </xf>
    <xf numFmtId="3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64" fontId="0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2" applyAlignment="1">
      <alignment horizontal="left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0" xfId="0" applyAlignment="1">
      <alignment wrapText="1"/>
    </xf>
    <xf numFmtId="44" fontId="0" fillId="0" borderId="0" xfId="1" applyFont="1" applyBorder="1"/>
    <xf numFmtId="44" fontId="0" fillId="0" borderId="8" xfId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14" xfId="0" applyFill="1" applyBorder="1"/>
    <xf numFmtId="164" fontId="0" fillId="0" borderId="15" xfId="0" applyNumberFormat="1" applyBorder="1"/>
    <xf numFmtId="164" fontId="0" fillId="4" borderId="16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center"/>
    </xf>
    <xf numFmtId="164" fontId="0" fillId="5" borderId="3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4" xfId="1" applyNumberFormat="1" applyFont="1" applyFill="1" applyBorder="1" applyAlignment="1" applyProtection="1">
      <alignment horizontal="center" vertical="center"/>
      <protection hidden="1"/>
    </xf>
    <xf numFmtId="164" fontId="0" fillId="3" borderId="6" xfId="1" applyNumberFormat="1" applyFont="1" applyFill="1" applyBorder="1" applyAlignment="1" applyProtection="1">
      <alignment horizontal="center" vertical="center"/>
      <protection hidden="1"/>
    </xf>
    <xf numFmtId="164" fontId="0" fillId="3" borderId="7" xfId="1" applyNumberFormat="1" applyFont="1" applyFill="1" applyBorder="1" applyAlignment="1" applyProtection="1">
      <alignment horizontal="center" vertical="center"/>
      <protection hidden="1"/>
    </xf>
    <xf numFmtId="164" fontId="0" fillId="3" borderId="8" xfId="1" applyNumberFormat="1" applyFont="1" applyFill="1" applyBorder="1" applyAlignment="1" applyProtection="1">
      <alignment horizontal="center" vertical="center"/>
      <protection hidden="1"/>
    </xf>
    <xf numFmtId="164" fontId="0" fillId="3" borderId="9" xfId="1" applyNumberFormat="1" applyFont="1" applyFill="1" applyBorder="1" applyAlignment="1" applyProtection="1">
      <alignment horizontal="center" vertical="center"/>
      <protection hidden="1"/>
    </xf>
    <xf numFmtId="164" fontId="0" fillId="3" borderId="11" xfId="1" applyNumberFormat="1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Users/H237583/Downloads/Cost%20Plan%20Template%204.25%20(37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Plan"/>
      <sheetName val="Admin"/>
      <sheetName val="SGM_MetricTransfer"/>
      <sheetName val="CPOR Helper"/>
      <sheetName val="SGM_MX_CPOR"/>
      <sheetName val="SGM_MX_Costs"/>
      <sheetName val="SGM_MX_CostActuals"/>
    </sheetNames>
    <sheetDataSet>
      <sheetData sheetId="0">
        <row r="24">
          <cell r="E24">
            <v>4.25</v>
          </cell>
        </row>
      </sheetData>
      <sheetData sheetId="1">
        <row r="2">
          <cell r="A2">
            <v>43679</v>
          </cell>
          <cell r="C2" t="str">
            <v>Financial Model</v>
          </cell>
        </row>
        <row r="3">
          <cell r="C3" t="str">
            <v>Cost Plan of Record</v>
          </cell>
        </row>
        <row r="7">
          <cell r="A7">
            <v>4.25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nriverapm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E9" sqref="E9"/>
    </sheetView>
  </sheetViews>
  <sheetFormatPr defaultColWidth="9.140625" defaultRowHeight="15" x14ac:dyDescent="0.25"/>
  <cols>
    <col min="1" max="1" width="15.42578125" style="47" bestFit="1" customWidth="1"/>
    <col min="2" max="2" width="11.5703125" style="47" bestFit="1" customWidth="1"/>
    <col min="3" max="3" width="13.85546875" style="47" bestFit="1" customWidth="1"/>
    <col min="4" max="4" width="12.42578125" style="47" bestFit="1" customWidth="1"/>
    <col min="5" max="5" width="8.42578125" style="8" bestFit="1" customWidth="1"/>
    <col min="6" max="6" width="9.42578125" style="8" bestFit="1" customWidth="1"/>
    <col min="7" max="7" width="7.5703125" style="8" bestFit="1" customWidth="1"/>
    <col min="8" max="8" width="7.85546875" style="8" bestFit="1" customWidth="1"/>
    <col min="9" max="10" width="7.5703125" style="47" bestFit="1" customWidth="1"/>
    <col min="11" max="11" width="8.140625" style="47" bestFit="1" customWidth="1"/>
    <col min="12" max="12" width="12.140625" style="47" bestFit="1" customWidth="1"/>
    <col min="13" max="13" width="7.28515625" style="47" bestFit="1" customWidth="1"/>
    <col min="14" max="14" width="7.5703125" style="47" bestFit="1" customWidth="1"/>
    <col min="15" max="15" width="8.140625" style="47" bestFit="1" customWidth="1"/>
    <col min="16" max="16" width="7.5703125" style="47" bestFit="1" customWidth="1"/>
    <col min="17" max="17" width="8.42578125" style="47" bestFit="1" customWidth="1"/>
    <col min="18" max="18" width="7.42578125" style="47" bestFit="1" customWidth="1"/>
    <col min="19" max="19" width="10" style="47" bestFit="1" customWidth="1"/>
    <col min="20" max="16384" width="9.140625" style="47"/>
  </cols>
  <sheetData>
    <row r="1" spans="1:19" ht="18" thickBot="1" x14ac:dyDescent="0.35">
      <c r="B1" s="66" t="s">
        <v>14</v>
      </c>
    </row>
    <row r="2" spans="1:19" ht="16.5" thickBot="1" x14ac:dyDescent="0.3">
      <c r="A2" s="18" t="s">
        <v>7</v>
      </c>
      <c r="B2" s="9" t="s">
        <v>5</v>
      </c>
      <c r="C2" s="9" t="s">
        <v>8</v>
      </c>
      <c r="D2" s="9" t="s">
        <v>9</v>
      </c>
      <c r="E2" s="10">
        <v>43952</v>
      </c>
      <c r="F2" s="10">
        <v>43983</v>
      </c>
      <c r="G2" s="10">
        <v>44013</v>
      </c>
      <c r="H2" s="10">
        <v>44044</v>
      </c>
      <c r="I2" s="11">
        <v>44075</v>
      </c>
      <c r="J2" s="11">
        <v>44105</v>
      </c>
      <c r="K2" s="11">
        <v>44136</v>
      </c>
      <c r="L2" s="11">
        <v>44166</v>
      </c>
      <c r="M2" s="11">
        <v>44197</v>
      </c>
      <c r="N2" s="11">
        <v>44228</v>
      </c>
      <c r="O2" s="11">
        <v>44256</v>
      </c>
      <c r="P2" s="11">
        <v>44287</v>
      </c>
      <c r="Q2" s="11">
        <v>44317</v>
      </c>
      <c r="R2" s="11">
        <v>44348</v>
      </c>
      <c r="S2" s="12">
        <v>44378</v>
      </c>
    </row>
    <row r="3" spans="1:19" x14ac:dyDescent="0.25">
      <c r="A3" s="63" t="s">
        <v>0</v>
      </c>
      <c r="B3" s="48" t="s">
        <v>5</v>
      </c>
      <c r="C3" s="19">
        <f>SUM(E3:S3)</f>
        <v>200000</v>
      </c>
      <c r="D3" s="20">
        <f>SUM(E3:L3)</f>
        <v>100000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2">
        <v>0</v>
      </c>
      <c r="K3" s="22">
        <v>0</v>
      </c>
      <c r="L3" s="22">
        <v>100000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3">
        <v>100000</v>
      </c>
    </row>
    <row r="4" spans="1:19" x14ac:dyDescent="0.25">
      <c r="A4" s="64"/>
      <c r="B4" s="49" t="s">
        <v>4</v>
      </c>
      <c r="C4" s="24">
        <f t="shared" ref="C4:C17" si="0">SUM(E4:S4)</f>
        <v>0</v>
      </c>
      <c r="D4" s="25">
        <f t="shared" ref="D4:D17" si="1">SUM(E4:L4)</f>
        <v>0</v>
      </c>
      <c r="E4" s="26">
        <v>0</v>
      </c>
      <c r="F4" s="26">
        <v>0</v>
      </c>
      <c r="G4" s="26">
        <v>0</v>
      </c>
      <c r="H4" s="26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5">
        <v>0</v>
      </c>
    </row>
    <row r="5" spans="1:19" ht="15.75" thickBot="1" x14ac:dyDescent="0.3">
      <c r="A5" s="65"/>
      <c r="B5" s="50" t="s">
        <v>6</v>
      </c>
      <c r="C5" s="27">
        <f>C3-C4</f>
        <v>200000</v>
      </c>
      <c r="D5" s="28">
        <f>D3-D4</f>
        <v>100000</v>
      </c>
      <c r="E5" s="29">
        <f>E3-E4</f>
        <v>0</v>
      </c>
      <c r="F5" s="29">
        <f t="shared" ref="F5:S5" si="2">F3-F4</f>
        <v>0</v>
      </c>
      <c r="G5" s="29">
        <f t="shared" si="2"/>
        <v>0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100000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30">
        <f t="shared" si="2"/>
        <v>100000</v>
      </c>
    </row>
    <row r="6" spans="1:19" x14ac:dyDescent="0.25">
      <c r="A6" s="64" t="s">
        <v>1</v>
      </c>
      <c r="B6" s="67" t="s">
        <v>5</v>
      </c>
      <c r="C6" s="24">
        <v>200000</v>
      </c>
      <c r="D6" s="25">
        <v>100000</v>
      </c>
      <c r="E6" s="31">
        <v>0</v>
      </c>
      <c r="F6" s="21">
        <v>100000</v>
      </c>
      <c r="G6" s="21">
        <v>0</v>
      </c>
      <c r="H6" s="21">
        <v>0</v>
      </c>
      <c r="I6" s="22">
        <v>0</v>
      </c>
      <c r="J6" s="22">
        <v>0</v>
      </c>
      <c r="K6" s="22">
        <v>0</v>
      </c>
      <c r="L6" s="22">
        <v>50000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3">
        <v>150000</v>
      </c>
    </row>
    <row r="7" spans="1:19" x14ac:dyDescent="0.25">
      <c r="A7" s="64"/>
      <c r="B7" s="49" t="s">
        <v>4</v>
      </c>
      <c r="C7" s="24">
        <f t="shared" si="0"/>
        <v>0</v>
      </c>
      <c r="D7" s="25">
        <f t="shared" si="1"/>
        <v>0</v>
      </c>
      <c r="E7" s="32">
        <v>0</v>
      </c>
      <c r="F7" s="26">
        <v>0</v>
      </c>
      <c r="G7" s="26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</row>
    <row r="8" spans="1:19" ht="15.75" thickBot="1" x14ac:dyDescent="0.3">
      <c r="A8" s="65"/>
      <c r="B8" s="50" t="s">
        <v>6</v>
      </c>
      <c r="C8" s="27">
        <f>C6-C7</f>
        <v>200000</v>
      </c>
      <c r="D8" s="27">
        <f>D6-D7</f>
        <v>100000</v>
      </c>
      <c r="E8" s="32">
        <f>E6-E7</f>
        <v>0</v>
      </c>
      <c r="F8" s="26">
        <f t="shared" ref="F8:S8" si="3">F6-F7</f>
        <v>100000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0</v>
      </c>
      <c r="L8" s="26">
        <f t="shared" si="3"/>
        <v>50000</v>
      </c>
      <c r="M8" s="26">
        <f t="shared" si="3"/>
        <v>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>
        <f t="shared" si="3"/>
        <v>0</v>
      </c>
      <c r="R8" s="26">
        <f t="shared" si="3"/>
        <v>0</v>
      </c>
      <c r="S8" s="33">
        <f t="shared" si="3"/>
        <v>150000</v>
      </c>
    </row>
    <row r="9" spans="1:19" x14ac:dyDescent="0.25">
      <c r="A9" s="63" t="s">
        <v>2</v>
      </c>
      <c r="B9" s="48" t="s">
        <v>5</v>
      </c>
      <c r="C9" s="19">
        <f t="shared" si="0"/>
        <v>250000</v>
      </c>
      <c r="D9" s="19">
        <f t="shared" si="1"/>
        <v>125000</v>
      </c>
      <c r="E9" s="34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125000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3">
        <v>125000</v>
      </c>
    </row>
    <row r="10" spans="1:19" x14ac:dyDescent="0.25">
      <c r="A10" s="64"/>
      <c r="B10" s="49" t="s">
        <v>4</v>
      </c>
      <c r="C10" s="24">
        <f t="shared" si="0"/>
        <v>0</v>
      </c>
      <c r="D10" s="24">
        <f t="shared" si="1"/>
        <v>0</v>
      </c>
      <c r="E10" s="32">
        <v>0</v>
      </c>
      <c r="F10" s="26">
        <v>0</v>
      </c>
      <c r="G10" s="26">
        <v>0</v>
      </c>
      <c r="H10" s="26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</row>
    <row r="11" spans="1:19" ht="15.75" thickBot="1" x14ac:dyDescent="0.3">
      <c r="A11" s="65"/>
      <c r="B11" s="50" t="s">
        <v>6</v>
      </c>
      <c r="C11" s="27">
        <f>C9-C10</f>
        <v>250000</v>
      </c>
      <c r="D11" s="27">
        <f>D9-D10</f>
        <v>125000</v>
      </c>
      <c r="E11" s="32">
        <f>E9-E10</f>
        <v>0</v>
      </c>
      <c r="F11" s="26">
        <f t="shared" ref="F11:S11" si="4">F9-F10</f>
        <v>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  <c r="L11" s="26">
        <f t="shared" si="4"/>
        <v>125000</v>
      </c>
      <c r="M11" s="26">
        <f t="shared" si="4"/>
        <v>0</v>
      </c>
      <c r="N11" s="26">
        <f t="shared" si="4"/>
        <v>0</v>
      </c>
      <c r="O11" s="26">
        <f t="shared" si="4"/>
        <v>0</v>
      </c>
      <c r="P11" s="26">
        <f t="shared" si="4"/>
        <v>0</v>
      </c>
      <c r="Q11" s="26">
        <f t="shared" si="4"/>
        <v>0</v>
      </c>
      <c r="R11" s="26">
        <f t="shared" si="4"/>
        <v>0</v>
      </c>
      <c r="S11" s="33">
        <f t="shared" si="4"/>
        <v>125000</v>
      </c>
    </row>
    <row r="12" spans="1:19" x14ac:dyDescent="0.25">
      <c r="A12" s="63" t="s">
        <v>3</v>
      </c>
      <c r="B12" s="48" t="s">
        <v>5</v>
      </c>
      <c r="C12" s="19">
        <f t="shared" si="0"/>
        <v>250000</v>
      </c>
      <c r="D12" s="19">
        <f t="shared" si="1"/>
        <v>125000</v>
      </c>
      <c r="E12" s="34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125000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3">
        <v>125000</v>
      </c>
    </row>
    <row r="13" spans="1:19" x14ac:dyDescent="0.25">
      <c r="A13" s="64"/>
      <c r="B13" s="49" t="s">
        <v>4</v>
      </c>
      <c r="C13" s="24">
        <f t="shared" si="0"/>
        <v>0</v>
      </c>
      <c r="D13" s="24">
        <f t="shared" si="1"/>
        <v>0</v>
      </c>
      <c r="E13" s="35">
        <v>0</v>
      </c>
      <c r="F13" s="36">
        <v>0</v>
      </c>
      <c r="G13" s="36">
        <v>0</v>
      </c>
      <c r="H13" s="26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</row>
    <row r="14" spans="1:19" ht="15.75" thickBot="1" x14ac:dyDescent="0.3">
      <c r="A14" s="65"/>
      <c r="B14" s="50" t="s">
        <v>6</v>
      </c>
      <c r="C14" s="27">
        <f>C12-C13</f>
        <v>250000</v>
      </c>
      <c r="D14" s="27">
        <f>D12-D13</f>
        <v>125000</v>
      </c>
      <c r="E14" s="32">
        <f>E12-E13</f>
        <v>0</v>
      </c>
      <c r="F14" s="26">
        <f t="shared" ref="F14:S14" si="5">F12-F13</f>
        <v>0</v>
      </c>
      <c r="G14" s="26">
        <f t="shared" si="5"/>
        <v>0</v>
      </c>
      <c r="H14" s="26">
        <f t="shared" si="5"/>
        <v>0</v>
      </c>
      <c r="I14" s="26">
        <f t="shared" si="5"/>
        <v>0</v>
      </c>
      <c r="J14" s="26">
        <f t="shared" si="5"/>
        <v>0</v>
      </c>
      <c r="K14" s="26">
        <f t="shared" si="5"/>
        <v>0</v>
      </c>
      <c r="L14" s="26">
        <f t="shared" si="5"/>
        <v>125000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26">
        <f t="shared" si="5"/>
        <v>0</v>
      </c>
      <c r="Q14" s="26">
        <f t="shared" si="5"/>
        <v>0</v>
      </c>
      <c r="R14" s="26">
        <f t="shared" si="5"/>
        <v>0</v>
      </c>
      <c r="S14" s="33">
        <f t="shared" si="5"/>
        <v>125000</v>
      </c>
    </row>
    <row r="15" spans="1:19" x14ac:dyDescent="0.25">
      <c r="A15" s="60" t="s">
        <v>10</v>
      </c>
      <c r="B15" s="51" t="s">
        <v>5</v>
      </c>
      <c r="C15" s="37">
        <f t="shared" si="0"/>
        <v>1000000</v>
      </c>
      <c r="D15" s="37">
        <f t="shared" si="1"/>
        <v>500000</v>
      </c>
      <c r="E15" s="38">
        <f>SUM(E3, E6, E9, E12)</f>
        <v>0</v>
      </c>
      <c r="F15" s="39">
        <f t="shared" ref="F15:S15" si="6">SUM(F3, F6, F9, F12)</f>
        <v>100000</v>
      </c>
      <c r="G15" s="39">
        <f t="shared" si="6"/>
        <v>0</v>
      </c>
      <c r="H15" s="39">
        <f t="shared" si="6"/>
        <v>0</v>
      </c>
      <c r="I15" s="39">
        <f t="shared" si="6"/>
        <v>0</v>
      </c>
      <c r="J15" s="39">
        <f t="shared" si="6"/>
        <v>0</v>
      </c>
      <c r="K15" s="39">
        <f t="shared" si="6"/>
        <v>0</v>
      </c>
      <c r="L15" s="39">
        <f t="shared" si="6"/>
        <v>400000</v>
      </c>
      <c r="M15" s="39">
        <f t="shared" si="6"/>
        <v>0</v>
      </c>
      <c r="N15" s="39">
        <f t="shared" si="6"/>
        <v>0</v>
      </c>
      <c r="O15" s="39">
        <f t="shared" si="6"/>
        <v>0</v>
      </c>
      <c r="P15" s="39">
        <f t="shared" si="6"/>
        <v>0</v>
      </c>
      <c r="Q15" s="39">
        <f t="shared" si="6"/>
        <v>0</v>
      </c>
      <c r="R15" s="39">
        <f t="shared" si="6"/>
        <v>0</v>
      </c>
      <c r="S15" s="55">
        <f t="shared" si="6"/>
        <v>500000</v>
      </c>
    </row>
    <row r="16" spans="1:19" x14ac:dyDescent="0.25">
      <c r="A16" s="61"/>
      <c r="B16" s="52" t="s">
        <v>4</v>
      </c>
      <c r="C16" s="40">
        <f t="shared" si="0"/>
        <v>0</v>
      </c>
      <c r="D16" s="40">
        <f t="shared" si="1"/>
        <v>0</v>
      </c>
      <c r="E16" s="41">
        <f>SUM(E4, E7, E10, E13)</f>
        <v>0</v>
      </c>
      <c r="F16" s="42">
        <f t="shared" ref="F16:S16" si="7">SUM(F4, F7, F10, F13)</f>
        <v>0</v>
      </c>
      <c r="G16" s="42">
        <f t="shared" si="7"/>
        <v>0</v>
      </c>
      <c r="H16" s="42">
        <f t="shared" si="7"/>
        <v>0</v>
      </c>
      <c r="I16" s="42">
        <f t="shared" si="7"/>
        <v>0</v>
      </c>
      <c r="J16" s="42">
        <f t="shared" si="7"/>
        <v>0</v>
      </c>
      <c r="K16" s="42">
        <f t="shared" si="7"/>
        <v>0</v>
      </c>
      <c r="L16" s="42">
        <f t="shared" si="7"/>
        <v>0</v>
      </c>
      <c r="M16" s="42">
        <f t="shared" si="7"/>
        <v>0</v>
      </c>
      <c r="N16" s="42">
        <f t="shared" si="7"/>
        <v>0</v>
      </c>
      <c r="O16" s="42">
        <f t="shared" si="7"/>
        <v>0</v>
      </c>
      <c r="P16" s="42">
        <f t="shared" si="7"/>
        <v>0</v>
      </c>
      <c r="Q16" s="42">
        <f t="shared" si="7"/>
        <v>0</v>
      </c>
      <c r="R16" s="42">
        <f t="shared" si="7"/>
        <v>0</v>
      </c>
      <c r="S16" s="56">
        <f t="shared" si="7"/>
        <v>0</v>
      </c>
    </row>
    <row r="17" spans="1:19" ht="15.75" thickBot="1" x14ac:dyDescent="0.3">
      <c r="A17" s="62"/>
      <c r="B17" s="53" t="s">
        <v>6</v>
      </c>
      <c r="C17" s="43">
        <f t="shared" si="0"/>
        <v>1000000</v>
      </c>
      <c r="D17" s="43">
        <f t="shared" si="1"/>
        <v>500000</v>
      </c>
      <c r="E17" s="44">
        <f>E15-E16</f>
        <v>0</v>
      </c>
      <c r="F17" s="45">
        <f t="shared" ref="F17:S17" si="8">F15-F16</f>
        <v>100000</v>
      </c>
      <c r="G17" s="45">
        <f t="shared" si="8"/>
        <v>0</v>
      </c>
      <c r="H17" s="45">
        <f t="shared" si="8"/>
        <v>0</v>
      </c>
      <c r="I17" s="45">
        <f t="shared" si="8"/>
        <v>0</v>
      </c>
      <c r="J17" s="45">
        <f t="shared" si="8"/>
        <v>0</v>
      </c>
      <c r="K17" s="45">
        <f t="shared" si="8"/>
        <v>0</v>
      </c>
      <c r="L17" s="45">
        <f t="shared" si="8"/>
        <v>400000</v>
      </c>
      <c r="M17" s="45">
        <f t="shared" si="8"/>
        <v>0</v>
      </c>
      <c r="N17" s="45">
        <f t="shared" si="8"/>
        <v>0</v>
      </c>
      <c r="O17" s="45">
        <f t="shared" si="8"/>
        <v>0</v>
      </c>
      <c r="P17" s="45">
        <f t="shared" si="8"/>
        <v>0</v>
      </c>
      <c r="Q17" s="45">
        <f t="shared" si="8"/>
        <v>0</v>
      </c>
      <c r="R17" s="45">
        <f t="shared" si="8"/>
        <v>0</v>
      </c>
      <c r="S17" s="46">
        <f t="shared" si="8"/>
        <v>500000</v>
      </c>
    </row>
    <row r="18" spans="1:19" ht="15.75" thickBot="1" x14ac:dyDescent="0.3">
      <c r="A18" s="54"/>
      <c r="B18" s="54"/>
      <c r="C18" s="54"/>
      <c r="D18" s="54"/>
      <c r="E18" s="7"/>
      <c r="F18" s="7"/>
      <c r="G18" s="7"/>
      <c r="H18" s="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5.75" thickBot="1" x14ac:dyDescent="0.3">
      <c r="A19" s="91" t="s">
        <v>15</v>
      </c>
      <c r="B19" s="92" t="s">
        <v>32</v>
      </c>
      <c r="C19" s="92">
        <v>2020</v>
      </c>
      <c r="D19" s="93">
        <v>2021</v>
      </c>
      <c r="E19" s="103"/>
      <c r="F19" s="103"/>
      <c r="G19" s="103"/>
    </row>
    <row r="20" spans="1:19" x14ac:dyDescent="0.25">
      <c r="A20" s="94" t="s">
        <v>0</v>
      </c>
      <c r="B20" s="95">
        <f>'Original Budget'!H6</f>
        <v>200000</v>
      </c>
      <c r="C20" s="95">
        <f>'Original Budget'!B6</f>
        <v>100000</v>
      </c>
      <c r="D20" s="96">
        <f>'Original Budget'!C6</f>
        <v>100000</v>
      </c>
      <c r="E20" s="104"/>
      <c r="F20" s="104"/>
      <c r="G20" s="104"/>
    </row>
    <row r="21" spans="1:19" x14ac:dyDescent="0.25">
      <c r="A21" s="97" t="s">
        <v>1</v>
      </c>
      <c r="B21" s="98">
        <f>SUM('Original Budget'!H7:H8)</f>
        <v>300000</v>
      </c>
      <c r="C21" s="98">
        <f>SUM('Original Budget'!B7:B8)</f>
        <v>150000</v>
      </c>
      <c r="D21" s="99">
        <f>SUM('Original Budget'!C7:C8)</f>
        <v>150000</v>
      </c>
      <c r="E21" s="104"/>
      <c r="F21" s="104"/>
      <c r="G21" s="104"/>
    </row>
    <row r="22" spans="1:19" x14ac:dyDescent="0.25">
      <c r="A22" s="97" t="s">
        <v>2</v>
      </c>
      <c r="B22" s="98">
        <f>'Original Budget'!H9</f>
        <v>250000</v>
      </c>
      <c r="C22" s="98">
        <f>'Original Budget'!B9</f>
        <v>125000</v>
      </c>
      <c r="D22" s="99">
        <f>'Original Budget'!C9</f>
        <v>125000</v>
      </c>
      <c r="E22" s="104"/>
      <c r="F22" s="104"/>
      <c r="G22" s="104"/>
    </row>
    <row r="23" spans="1:19" ht="15.75" thickBot="1" x14ac:dyDescent="0.3">
      <c r="A23" s="97" t="s">
        <v>3</v>
      </c>
      <c r="B23" s="98">
        <f>'Original Budget'!H10</f>
        <v>250000</v>
      </c>
      <c r="C23" s="98">
        <f>'Original Budget'!B10</f>
        <v>125000</v>
      </c>
      <c r="D23" s="99">
        <f>'Original Budget'!C10</f>
        <v>125000</v>
      </c>
      <c r="E23" s="104"/>
      <c r="F23" s="104"/>
      <c r="G23" s="104"/>
    </row>
    <row r="24" spans="1:19" ht="15.75" thickBot="1" x14ac:dyDescent="0.3">
      <c r="A24" s="100" t="s">
        <v>31</v>
      </c>
      <c r="B24" s="101">
        <f>'Original Budget'!H12</f>
        <v>1000000</v>
      </c>
      <c r="C24" s="101">
        <f>'Original Budget'!B12</f>
        <v>500000</v>
      </c>
      <c r="D24" s="102">
        <f>'Original Budget'!C12</f>
        <v>500000</v>
      </c>
      <c r="E24" s="98"/>
      <c r="F24" s="98"/>
      <c r="G24" s="98"/>
    </row>
  </sheetData>
  <mergeCells count="5">
    <mergeCell ref="A15:A17"/>
    <mergeCell ref="A3:A5"/>
    <mergeCell ref="A6:A8"/>
    <mergeCell ref="A9:A11"/>
    <mergeCell ref="A12:A14"/>
  </mergeCells>
  <conditionalFormatting sqref="I9:S9 I12:S12 E3:S3 E6:S6">
    <cfRule type="expression" dxfId="14" priority="142">
      <formula>IF(EOMONTH(E$2,0)&lt;TODAY,1,0)</formula>
    </cfRule>
  </conditionalFormatting>
  <conditionalFormatting sqref="E9:H9 E12:H12 E13:G13">
    <cfRule type="expression" dxfId="13" priority="2">
      <formula>IF(EOMONTH(E$2,0)&lt;TODAY,1,0)</formula>
    </cfRule>
  </conditionalFormatting>
  <dataValidations count="1">
    <dataValidation allowBlank="1" showInputMessage="1" showErrorMessage="1" errorTitle="Enter Numbers Only" error="Please enter a number value beteween -1000000000000 and 1000000000000." sqref="E3:S3" xr:uid="{00000000-0002-0000-0000-000000000000}"/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workbookViewId="0">
      <selection activeCell="L9" sqref="L9"/>
    </sheetView>
  </sheetViews>
  <sheetFormatPr defaultRowHeight="15" x14ac:dyDescent="0.25"/>
  <cols>
    <col min="1" max="1" width="21.28515625" customWidth="1"/>
    <col min="2" max="2" width="11.5703125" bestFit="1" customWidth="1"/>
    <col min="3" max="3" width="13.85546875" bestFit="1" customWidth="1"/>
    <col min="4" max="4" width="12.42578125" bestFit="1" customWidth="1"/>
    <col min="5" max="7" width="11" bestFit="1" customWidth="1"/>
    <col min="8" max="8" width="7.85546875" bestFit="1" customWidth="1"/>
    <col min="9" max="10" width="7.5703125" bestFit="1" customWidth="1"/>
    <col min="11" max="11" width="8.140625" bestFit="1" customWidth="1"/>
    <col min="12" max="12" width="10.140625" bestFit="1" customWidth="1"/>
    <col min="13" max="13" width="7.28515625" bestFit="1" customWidth="1"/>
    <col min="14" max="14" width="7.5703125" bestFit="1" customWidth="1"/>
    <col min="15" max="15" width="8.140625" bestFit="1" customWidth="1"/>
    <col min="16" max="16" width="7.5703125" bestFit="1" customWidth="1"/>
    <col min="17" max="17" width="8.42578125" bestFit="1" customWidth="1"/>
    <col min="18" max="18" width="7.42578125" bestFit="1" customWidth="1"/>
    <col min="19" max="19" width="10.140625" bestFit="1" customWidth="1"/>
  </cols>
  <sheetData>
    <row r="1" spans="1:19" ht="15.75" thickBot="1" x14ac:dyDescent="0.3">
      <c r="A1" t="s">
        <v>14</v>
      </c>
    </row>
    <row r="2" spans="1:19" s="3" customFormat="1" ht="16.5" thickBot="1" x14ac:dyDescent="0.3">
      <c r="A2" s="18" t="s">
        <v>7</v>
      </c>
      <c r="B2" s="9" t="s">
        <v>5</v>
      </c>
      <c r="C2" s="9" t="s">
        <v>8</v>
      </c>
      <c r="D2" s="9" t="s">
        <v>9</v>
      </c>
      <c r="E2" s="10">
        <v>43952</v>
      </c>
      <c r="F2" s="10">
        <v>43983</v>
      </c>
      <c r="G2" s="10">
        <v>44013</v>
      </c>
      <c r="H2" s="10">
        <v>44044</v>
      </c>
      <c r="I2" s="11">
        <v>44075</v>
      </c>
      <c r="J2" s="11">
        <v>44105</v>
      </c>
      <c r="K2" s="11">
        <v>44136</v>
      </c>
      <c r="L2" s="11">
        <v>44166</v>
      </c>
      <c r="M2" s="11">
        <v>44197</v>
      </c>
      <c r="N2" s="11">
        <v>44228</v>
      </c>
      <c r="O2" s="11">
        <v>44256</v>
      </c>
      <c r="P2" s="11">
        <v>44287</v>
      </c>
      <c r="Q2" s="11">
        <v>44317</v>
      </c>
      <c r="R2" s="11">
        <v>44348</v>
      </c>
      <c r="S2" s="12">
        <v>44378</v>
      </c>
    </row>
    <row r="3" spans="1:19" s="3" customFormat="1" x14ac:dyDescent="0.25">
      <c r="A3" s="63" t="s">
        <v>0</v>
      </c>
      <c r="B3" s="13" t="s">
        <v>5</v>
      </c>
      <c r="C3" s="19">
        <f>SUM(E3:S3)</f>
        <v>0</v>
      </c>
      <c r="D3" s="20">
        <f>SUM(E3:L3)</f>
        <v>0</v>
      </c>
      <c r="E3" s="21">
        <v>0</v>
      </c>
      <c r="F3" s="21">
        <v>0</v>
      </c>
      <c r="G3" s="21">
        <v>0</v>
      </c>
      <c r="H3" s="21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3">
        <v>0</v>
      </c>
    </row>
    <row r="4" spans="1:19" s="3" customFormat="1" x14ac:dyDescent="0.25">
      <c r="A4" s="64"/>
      <c r="B4" s="14" t="s">
        <v>4</v>
      </c>
      <c r="C4" s="24">
        <f t="shared" ref="C4:C20" si="0">SUM(E4:S4)</f>
        <v>0</v>
      </c>
      <c r="D4" s="25">
        <f t="shared" ref="D4:D20" si="1">SUM(E4:L4)</f>
        <v>0</v>
      </c>
      <c r="E4" s="26">
        <v>0</v>
      </c>
      <c r="F4" s="26">
        <v>0</v>
      </c>
      <c r="G4" s="26">
        <v>0</v>
      </c>
      <c r="H4" s="26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5">
        <v>0</v>
      </c>
    </row>
    <row r="5" spans="1:19" s="3" customFormat="1" ht="15.75" thickBot="1" x14ac:dyDescent="0.3">
      <c r="A5" s="65"/>
      <c r="B5" s="15" t="s">
        <v>6</v>
      </c>
      <c r="C5" s="27">
        <f t="shared" si="0"/>
        <v>0</v>
      </c>
      <c r="D5" s="28">
        <f t="shared" si="1"/>
        <v>0</v>
      </c>
      <c r="E5" s="29">
        <f>E3-E4</f>
        <v>0</v>
      </c>
      <c r="F5" s="29">
        <f t="shared" ref="F5:S5" si="2">F3-F4</f>
        <v>0</v>
      </c>
      <c r="G5" s="29">
        <f t="shared" si="2"/>
        <v>0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30">
        <f t="shared" si="2"/>
        <v>0</v>
      </c>
    </row>
    <row r="6" spans="1:19" s="3" customFormat="1" x14ac:dyDescent="0.25">
      <c r="A6" s="63" t="s">
        <v>1</v>
      </c>
      <c r="B6" s="13" t="s">
        <v>5</v>
      </c>
      <c r="C6" s="19">
        <f t="shared" si="0"/>
        <v>0</v>
      </c>
      <c r="D6" s="19">
        <f t="shared" si="1"/>
        <v>0</v>
      </c>
      <c r="E6" s="34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3">
        <v>0</v>
      </c>
    </row>
    <row r="7" spans="1:19" s="3" customFormat="1" x14ac:dyDescent="0.25">
      <c r="A7" s="64"/>
      <c r="B7" s="14" t="s">
        <v>4</v>
      </c>
      <c r="C7" s="24">
        <f t="shared" si="0"/>
        <v>0</v>
      </c>
      <c r="D7" s="24">
        <f t="shared" si="1"/>
        <v>0</v>
      </c>
      <c r="E7" s="32">
        <v>0</v>
      </c>
      <c r="F7" s="26">
        <v>0</v>
      </c>
      <c r="G7" s="26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</row>
    <row r="8" spans="1:19" s="3" customFormat="1" ht="15.75" thickBot="1" x14ac:dyDescent="0.3">
      <c r="A8" s="65"/>
      <c r="B8" s="15" t="s">
        <v>6</v>
      </c>
      <c r="C8" s="27">
        <f t="shared" si="0"/>
        <v>0</v>
      </c>
      <c r="D8" s="27">
        <f t="shared" si="1"/>
        <v>0</v>
      </c>
      <c r="E8" s="32">
        <f>E6-E7</f>
        <v>0</v>
      </c>
      <c r="F8" s="26">
        <f t="shared" ref="F8:S8" si="3">F6-F7</f>
        <v>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0</v>
      </c>
      <c r="L8" s="26">
        <f t="shared" si="3"/>
        <v>0</v>
      </c>
      <c r="M8" s="26">
        <f t="shared" si="3"/>
        <v>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>
        <f t="shared" si="3"/>
        <v>0</v>
      </c>
      <c r="R8" s="26">
        <f t="shared" si="3"/>
        <v>0</v>
      </c>
      <c r="S8" s="33">
        <f t="shared" si="3"/>
        <v>0</v>
      </c>
    </row>
    <row r="9" spans="1:19" s="3" customFormat="1" x14ac:dyDescent="0.25">
      <c r="A9" s="63" t="s">
        <v>3</v>
      </c>
      <c r="B9" s="13" t="s">
        <v>5</v>
      </c>
      <c r="C9" s="19">
        <f t="shared" si="0"/>
        <v>109750</v>
      </c>
      <c r="D9" s="19">
        <f t="shared" si="1"/>
        <v>59750</v>
      </c>
      <c r="E9" s="34">
        <v>12800</v>
      </c>
      <c r="F9" s="22">
        <v>9750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37200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3">
        <v>50000</v>
      </c>
    </row>
    <row r="10" spans="1:19" s="3" customFormat="1" x14ac:dyDescent="0.25">
      <c r="A10" s="64"/>
      <c r="B10" s="14" t="s">
        <v>4</v>
      </c>
      <c r="C10" s="24">
        <f t="shared" si="0"/>
        <v>0</v>
      </c>
      <c r="D10" s="24">
        <f t="shared" si="1"/>
        <v>0</v>
      </c>
      <c r="E10" s="35">
        <v>0</v>
      </c>
      <c r="F10" s="36">
        <v>0</v>
      </c>
      <c r="G10" s="36">
        <v>0</v>
      </c>
      <c r="H10" s="26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</row>
    <row r="11" spans="1:19" s="3" customFormat="1" ht="15.75" thickBot="1" x14ac:dyDescent="0.3">
      <c r="A11" s="65"/>
      <c r="B11" s="15" t="s">
        <v>6</v>
      </c>
      <c r="C11" s="27">
        <f t="shared" si="0"/>
        <v>109750</v>
      </c>
      <c r="D11" s="27">
        <f t="shared" si="1"/>
        <v>59750</v>
      </c>
      <c r="E11" s="32">
        <f>E9-E10</f>
        <v>12800</v>
      </c>
      <c r="F11" s="26">
        <f t="shared" ref="F11:S11" si="4">F9-F10</f>
        <v>9750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  <c r="L11" s="26">
        <f t="shared" si="4"/>
        <v>37200</v>
      </c>
      <c r="M11" s="26">
        <f t="shared" si="4"/>
        <v>0</v>
      </c>
      <c r="N11" s="26">
        <f t="shared" si="4"/>
        <v>0</v>
      </c>
      <c r="O11" s="26">
        <f t="shared" si="4"/>
        <v>0</v>
      </c>
      <c r="P11" s="26">
        <f t="shared" si="4"/>
        <v>0</v>
      </c>
      <c r="Q11" s="26">
        <f t="shared" si="4"/>
        <v>0</v>
      </c>
      <c r="R11" s="26">
        <f t="shared" si="4"/>
        <v>0</v>
      </c>
      <c r="S11" s="33">
        <f t="shared" si="4"/>
        <v>50000</v>
      </c>
    </row>
    <row r="12" spans="1:19" s="3" customFormat="1" x14ac:dyDescent="0.25">
      <c r="A12" s="63" t="s">
        <v>2</v>
      </c>
      <c r="B12" s="13" t="s">
        <v>5</v>
      </c>
      <c r="C12" s="19">
        <f t="shared" si="0"/>
        <v>0</v>
      </c>
      <c r="D12" s="19">
        <f t="shared" si="1"/>
        <v>0</v>
      </c>
      <c r="E12" s="57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9">
        <v>0</v>
      </c>
    </row>
    <row r="13" spans="1:19" s="3" customFormat="1" x14ac:dyDescent="0.25">
      <c r="A13" s="64"/>
      <c r="B13" s="14" t="s">
        <v>4</v>
      </c>
      <c r="C13" s="24">
        <f t="shared" si="0"/>
        <v>0</v>
      </c>
      <c r="D13" s="24">
        <f t="shared" si="1"/>
        <v>0</v>
      </c>
      <c r="E13" s="32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33">
        <v>0</v>
      </c>
    </row>
    <row r="14" spans="1:19" s="3" customFormat="1" ht="15.75" thickBot="1" x14ac:dyDescent="0.3">
      <c r="A14" s="65"/>
      <c r="B14" s="15" t="s">
        <v>6</v>
      </c>
      <c r="C14" s="24">
        <f t="shared" si="0"/>
        <v>0</v>
      </c>
      <c r="D14" s="24">
        <f t="shared" si="1"/>
        <v>0</v>
      </c>
      <c r="E14" s="32">
        <f>E12-E13</f>
        <v>0</v>
      </c>
      <c r="F14" s="26">
        <f t="shared" ref="F14:S14" si="5">F12-F13</f>
        <v>0</v>
      </c>
      <c r="G14" s="26">
        <f t="shared" si="5"/>
        <v>0</v>
      </c>
      <c r="H14" s="26">
        <f t="shared" si="5"/>
        <v>0</v>
      </c>
      <c r="I14" s="26">
        <f t="shared" si="5"/>
        <v>0</v>
      </c>
      <c r="J14" s="26">
        <f t="shared" si="5"/>
        <v>0</v>
      </c>
      <c r="K14" s="26">
        <f t="shared" si="5"/>
        <v>0</v>
      </c>
      <c r="L14" s="26">
        <f t="shared" si="5"/>
        <v>0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26">
        <f t="shared" si="5"/>
        <v>0</v>
      </c>
      <c r="Q14" s="26">
        <f t="shared" si="5"/>
        <v>0</v>
      </c>
      <c r="R14" s="26">
        <f t="shared" si="5"/>
        <v>0</v>
      </c>
      <c r="S14" s="33">
        <f t="shared" si="5"/>
        <v>0</v>
      </c>
    </row>
    <row r="15" spans="1:19" s="3" customFormat="1" x14ac:dyDescent="0.25">
      <c r="A15" s="63" t="s">
        <v>33</v>
      </c>
      <c r="B15" s="13" t="s">
        <v>5</v>
      </c>
      <c r="C15" s="19">
        <f t="shared" si="0"/>
        <v>20000</v>
      </c>
      <c r="D15" s="19">
        <f t="shared" si="1"/>
        <v>10000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10000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9">
        <v>10000</v>
      </c>
    </row>
    <row r="16" spans="1:19" s="3" customFormat="1" x14ac:dyDescent="0.25">
      <c r="A16" s="64"/>
      <c r="B16" s="14" t="s">
        <v>4</v>
      </c>
      <c r="C16" s="24">
        <f t="shared" si="0"/>
        <v>0</v>
      </c>
      <c r="D16" s="24">
        <f t="shared" si="1"/>
        <v>0</v>
      </c>
      <c r="E16" s="32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33">
        <v>0</v>
      </c>
    </row>
    <row r="17" spans="1:19" s="3" customFormat="1" ht="15.75" thickBot="1" x14ac:dyDescent="0.3">
      <c r="A17" s="65"/>
      <c r="B17" s="15" t="s">
        <v>6</v>
      </c>
      <c r="C17" s="27">
        <f t="shared" si="0"/>
        <v>20000</v>
      </c>
      <c r="D17" s="27">
        <f t="shared" si="1"/>
        <v>10000</v>
      </c>
      <c r="E17" s="107">
        <f>E15-E16</f>
        <v>0</v>
      </c>
      <c r="F17" s="29">
        <f t="shared" ref="F17:S17" si="6">F15-F16</f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10000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30">
        <f t="shared" si="6"/>
        <v>10000</v>
      </c>
    </row>
    <row r="18" spans="1:19" s="3" customFormat="1" x14ac:dyDescent="0.25">
      <c r="A18" s="61" t="s">
        <v>11</v>
      </c>
      <c r="B18" s="16" t="s">
        <v>5</v>
      </c>
      <c r="C18" s="40">
        <f>SUM(C3,C6,C9,C12,C15)</f>
        <v>129750</v>
      </c>
      <c r="D18" s="40">
        <f>SUM(D3,D6,D9,D12,D15)</f>
        <v>69750</v>
      </c>
      <c r="E18" s="108">
        <f t="shared" ref="E18:S18" si="7">SUM(E3,E6,E9,E12,E15)</f>
        <v>12800</v>
      </c>
      <c r="F18" s="37">
        <f t="shared" si="7"/>
        <v>9750</v>
      </c>
      <c r="G18" s="37">
        <f t="shared" si="7"/>
        <v>0</v>
      </c>
      <c r="H18" s="37">
        <f t="shared" si="7"/>
        <v>0</v>
      </c>
      <c r="I18" s="37">
        <f t="shared" si="7"/>
        <v>0</v>
      </c>
      <c r="J18" s="37">
        <f t="shared" si="7"/>
        <v>0</v>
      </c>
      <c r="K18" s="37">
        <f t="shared" si="7"/>
        <v>0</v>
      </c>
      <c r="L18" s="37">
        <f t="shared" si="7"/>
        <v>47200</v>
      </c>
      <c r="M18" s="37">
        <f t="shared" si="7"/>
        <v>0</v>
      </c>
      <c r="N18" s="37">
        <f t="shared" si="7"/>
        <v>0</v>
      </c>
      <c r="O18" s="37">
        <f t="shared" si="7"/>
        <v>0</v>
      </c>
      <c r="P18" s="37">
        <f t="shared" si="7"/>
        <v>0</v>
      </c>
      <c r="Q18" s="37">
        <f t="shared" si="7"/>
        <v>0</v>
      </c>
      <c r="R18" s="37">
        <f t="shared" si="7"/>
        <v>0</v>
      </c>
      <c r="S18" s="109">
        <f t="shared" si="7"/>
        <v>60000</v>
      </c>
    </row>
    <row r="19" spans="1:19" s="3" customFormat="1" x14ac:dyDescent="0.25">
      <c r="A19" s="61"/>
      <c r="B19" s="16" t="s">
        <v>4</v>
      </c>
      <c r="C19" s="40">
        <f>SUM(C4,C7,C10,C13,C16)</f>
        <v>0</v>
      </c>
      <c r="D19" s="40">
        <f>SUM(D4,D7,D10,D13,D16)</f>
        <v>0</v>
      </c>
      <c r="E19" s="110">
        <f t="shared" ref="E19:S19" si="8">SUM(E4,E7,E10,E13,E16)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40">
        <f t="shared" si="8"/>
        <v>0</v>
      </c>
      <c r="M19" s="40">
        <f t="shared" si="8"/>
        <v>0</v>
      </c>
      <c r="N19" s="40">
        <f t="shared" si="8"/>
        <v>0</v>
      </c>
      <c r="O19" s="40">
        <f t="shared" si="8"/>
        <v>0</v>
      </c>
      <c r="P19" s="40">
        <f t="shared" si="8"/>
        <v>0</v>
      </c>
      <c r="Q19" s="40">
        <f t="shared" si="8"/>
        <v>0</v>
      </c>
      <c r="R19" s="40">
        <f t="shared" si="8"/>
        <v>0</v>
      </c>
      <c r="S19" s="111">
        <f t="shared" si="8"/>
        <v>0</v>
      </c>
    </row>
    <row r="20" spans="1:19" s="3" customFormat="1" ht="15.75" thickBot="1" x14ac:dyDescent="0.3">
      <c r="A20" s="62"/>
      <c r="B20" s="17" t="s">
        <v>6</v>
      </c>
      <c r="C20" s="43">
        <f>SUM(C5,C8,C11,C14,C17)</f>
        <v>129750</v>
      </c>
      <c r="D20" s="43">
        <f>SUM(D5,D8,D11,D14,D17)</f>
        <v>69750</v>
      </c>
      <c r="E20" s="112">
        <f t="shared" ref="E20:S20" si="9">SUM(E5,E8,E11,E14,E17)</f>
        <v>12800</v>
      </c>
      <c r="F20" s="43">
        <f t="shared" si="9"/>
        <v>9750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47200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43">
        <f t="shared" si="9"/>
        <v>0</v>
      </c>
      <c r="S20" s="113">
        <f t="shared" si="9"/>
        <v>60000</v>
      </c>
    </row>
    <row r="21" spans="1:19" s="3" customFormat="1" ht="15.75" thickBot="1" x14ac:dyDescent="0.3">
      <c r="A21" s="1"/>
      <c r="B21" s="1"/>
      <c r="C21" s="2"/>
      <c r="D21" s="2"/>
      <c r="E21" s="6"/>
      <c r="F21" s="6"/>
      <c r="G21" s="6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15.75" thickBot="1" x14ac:dyDescent="0.3">
      <c r="A22" s="91" t="s">
        <v>15</v>
      </c>
      <c r="B22" s="92" t="s">
        <v>32</v>
      </c>
      <c r="C22" s="92">
        <v>2020</v>
      </c>
      <c r="D22" s="93">
        <v>2021</v>
      </c>
      <c r="E22" s="93" t="s">
        <v>34</v>
      </c>
      <c r="F22" s="93" t="s">
        <v>35</v>
      </c>
      <c r="G22" s="93" t="s">
        <v>36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3" customFormat="1" x14ac:dyDescent="0.25">
      <c r="A23" s="94" t="s">
        <v>0</v>
      </c>
      <c r="B23" s="95">
        <v>0</v>
      </c>
      <c r="C23" s="95">
        <v>0</v>
      </c>
      <c r="D23" s="96">
        <v>0</v>
      </c>
      <c r="E23" s="26"/>
      <c r="F23" s="26"/>
      <c r="G23" s="33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3" customFormat="1" x14ac:dyDescent="0.25">
      <c r="A24" s="97" t="s">
        <v>1</v>
      </c>
      <c r="B24" s="98">
        <f>'Original Budget'!H16</f>
        <v>3000</v>
      </c>
      <c r="C24" s="98">
        <f>SUM('Original Budget'!B13:B14)</f>
        <v>0</v>
      </c>
      <c r="D24" s="99">
        <f>SUM('Original Budget'!C13:C14)</f>
        <v>0</v>
      </c>
      <c r="E24" s="105">
        <f>'Original Budget'!D16</f>
        <v>1000</v>
      </c>
      <c r="F24" s="105">
        <f>'Original Budget'!E16</f>
        <v>1000</v>
      </c>
      <c r="G24" s="106">
        <f>'Original Budget'!F16</f>
        <v>1000</v>
      </c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3" customFormat="1" x14ac:dyDescent="0.25">
      <c r="A25" s="97" t="s">
        <v>2</v>
      </c>
      <c r="B25" s="98">
        <f>'Original Budget'!H18</f>
        <v>20000</v>
      </c>
      <c r="C25" s="98">
        <f>'Original Budget'!B15</f>
        <v>0</v>
      </c>
      <c r="D25" s="99">
        <f>'Original Budget'!C15</f>
        <v>0</v>
      </c>
      <c r="E25" s="26">
        <f>'Original Budget'!D18</f>
        <v>10000</v>
      </c>
      <c r="F25" s="26">
        <f>'Original Budget'!E18</f>
        <v>10000</v>
      </c>
      <c r="G25" s="33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3" customFormat="1" x14ac:dyDescent="0.25">
      <c r="A26" s="97" t="s">
        <v>3</v>
      </c>
      <c r="B26" s="98">
        <f>'Original Budget'!H17</f>
        <v>100000</v>
      </c>
      <c r="C26" s="98">
        <f>'Original Budget'!B17</f>
        <v>50000</v>
      </c>
      <c r="D26" s="99">
        <f>'Original Budget'!C17</f>
        <v>50000</v>
      </c>
      <c r="E26" s="26"/>
      <c r="F26" s="26"/>
      <c r="G26" s="33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3" customFormat="1" x14ac:dyDescent="0.25">
      <c r="A27" s="97" t="s">
        <v>33</v>
      </c>
      <c r="B27" s="98">
        <f>'Original Budget'!H19</f>
        <v>20000</v>
      </c>
      <c r="C27" s="98">
        <f>'Original Budget'!B19</f>
        <v>10000</v>
      </c>
      <c r="D27" s="99">
        <f>'Original Budget'!C19</f>
        <v>10000</v>
      </c>
      <c r="E27" s="26"/>
      <c r="F27" s="26"/>
      <c r="G27" s="33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3" customFormat="1" ht="15.75" thickBot="1" x14ac:dyDescent="0.3">
      <c r="A28" s="97" t="s">
        <v>12</v>
      </c>
      <c r="B28" s="98">
        <f>'Original Budget'!H20</f>
        <v>40000</v>
      </c>
      <c r="C28" s="98"/>
      <c r="D28" s="99">
        <f>'Original Budget'!C20</f>
        <v>10000</v>
      </c>
      <c r="E28" s="26">
        <f>'Original Budget'!D20</f>
        <v>10000</v>
      </c>
      <c r="F28" s="26">
        <f>'Original Budget'!E20</f>
        <v>10000</v>
      </c>
      <c r="G28" s="33">
        <f>'Original Budget'!F20</f>
        <v>10000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3" customFormat="1" ht="15.75" thickBot="1" x14ac:dyDescent="0.3">
      <c r="A29" s="100" t="s">
        <v>31</v>
      </c>
      <c r="B29" s="101">
        <f>'Original Budget'!H23</f>
        <v>183000</v>
      </c>
      <c r="C29" s="101">
        <f>'Original Budget'!B23</f>
        <v>60000</v>
      </c>
      <c r="D29" s="102">
        <f>'Original Budget'!C23</f>
        <v>70000</v>
      </c>
      <c r="E29" s="102">
        <f>'Original Budget'!D23</f>
        <v>21000</v>
      </c>
      <c r="F29" s="102">
        <f>'Original Budget'!F23</f>
        <v>11000</v>
      </c>
      <c r="G29" s="102">
        <f>'Original Budget'!F23</f>
        <v>11000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3" customFormat="1" x14ac:dyDescent="0.25">
      <c r="A30" s="1"/>
      <c r="B30" s="1"/>
      <c r="C30" s="2"/>
      <c r="D30" s="2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3" customFormat="1" x14ac:dyDescent="0.25">
      <c r="A31" s="1"/>
      <c r="B31" s="1"/>
      <c r="C31" s="2"/>
      <c r="D31" s="2"/>
      <c r="E31" s="6"/>
      <c r="F31" s="6"/>
      <c r="G31" s="6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3" customFormat="1" x14ac:dyDescent="0.25">
      <c r="A32" s="2"/>
      <c r="B32" s="2"/>
      <c r="C32" s="2"/>
      <c r="D32" s="2"/>
      <c r="E32" s="4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3" customFormat="1" x14ac:dyDescent="0.25">
      <c r="A33" s="1"/>
      <c r="B33" s="1"/>
      <c r="C33" s="2"/>
      <c r="D33" s="2"/>
      <c r="E33" s="6"/>
      <c r="F33" s="6"/>
      <c r="G33" s="6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3" customFormat="1" x14ac:dyDescent="0.25">
      <c r="A34" s="1"/>
      <c r="B34" s="1"/>
      <c r="C34" s="2"/>
      <c r="D34" s="2"/>
      <c r="E34" s="6"/>
      <c r="F34" s="6"/>
      <c r="G34" s="6"/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6">
    <mergeCell ref="A3:A5"/>
    <mergeCell ref="A6:A8"/>
    <mergeCell ref="A9:A11"/>
    <mergeCell ref="A18:A20"/>
    <mergeCell ref="A12:A14"/>
    <mergeCell ref="A15:A17"/>
  </mergeCells>
  <conditionalFormatting sqref="I6:S6 I9:S9 E3:S3">
    <cfRule type="expression" dxfId="12" priority="2">
      <formula>IF(EOMONTH(E$2,0)&lt;TODAY,1,0)</formula>
    </cfRule>
  </conditionalFormatting>
  <conditionalFormatting sqref="E6:H6 E9:H9 E10:G10">
    <cfRule type="expression" dxfId="11" priority="1">
      <formula>IF(EOMONTH(E$2,0)&lt;TODAY,1,0)</formula>
    </cfRule>
  </conditionalFormatting>
  <dataValidations disablePrompts="1" count="1">
    <dataValidation allowBlank="1" showInputMessage="1" showErrorMessage="1" errorTitle="Enter Numbers Only" error="Please enter a number value beteween -1000000000000 and 1000000000000." sqref="E3:S3" xr:uid="{00000000-0002-0000-0100-000000000000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EE74D50-25FE-4B21-AA2D-6BDC98B67BE4}">
            <xm:f>IF(EOMONTH('Capital Expense'!E$2,0)&lt;TODAY,1,0)</xm:f>
            <x14:dxf>
              <fill>
                <patternFill>
                  <bgColor theme="0" tint="-0.14993743705557422"/>
                </patternFill>
              </fill>
            </x14:dxf>
          </x14:cfRule>
          <xm:sqref>E32:S32 E24:S24</xm:sqref>
        </x14:conditionalFormatting>
        <x14:conditionalFormatting xmlns:xm="http://schemas.microsoft.com/office/excel/2006/main">
          <x14:cfRule type="expression" priority="406" id="{EBDCEEAE-2B73-434B-B796-6680D7ACB687}">
            <xm:f>AND('Capital Expense'!$D10=0,AND('Capital Expense'!#REF!&lt;=1000,'Capital Expense'!#REF!&gt;=-1000))</xm:f>
            <x14:dxf>
              <fill>
                <patternFill>
                  <bgColor rgb="FF00B050"/>
                </patternFill>
              </fill>
            </x14:dxf>
          </x14:cfRule>
          <x14:cfRule type="expression" priority="407" id="{E187233F-2560-40D2-835E-C187A2875F6E}">
            <xm:f>AND('Capital Expense'!$D10=0,OR('Capital Expense'!#REF!&gt;1000,'Capital Expense'!#REF!&lt;-1000))</xm:f>
            <x14:dxf>
              <font>
                <b val="0"/>
                <i val="0"/>
              </font>
              <fill>
                <patternFill>
                  <bgColor rgb="FFFF0000"/>
                </patternFill>
              </fill>
            </x14:dxf>
          </x14:cfRule>
          <x14:cfRule type="expression" priority="408" id="{164D4B23-E2F2-478C-9601-A53B58446C4A}">
            <xm:f>AND('Capital Expense'!#REF!&lt;=5,'Capital Expense'!#REF!&gt;=-5,'Capital Expense'!$D10&lt;&gt;0)</xm:f>
            <x14:dxf>
              <fill>
                <patternFill>
                  <bgColor rgb="FF00B050"/>
                </patternFill>
              </fill>
            </x14:dxf>
          </x14:cfRule>
          <x14:cfRule type="expression" priority="409" id="{8256DB64-0694-452B-A88A-6C5185E6629D}">
            <xm:f>OR(AND('Capital Expense'!#REF!&gt;5,'Capital Expense'!#REF!&lt;=10,'Capital Expense'!$D10&lt;&gt;0),AND('Capital Expense'!#REF!&lt;-5,'Capital Expense'!#REF!&gt;=-10,'Capital Expense'!$D10&lt;&gt;0))</xm:f>
            <x14:dxf>
              <fill>
                <patternFill>
                  <bgColor rgb="FFFFFF00"/>
                </patternFill>
              </fill>
            </x14:dxf>
          </x14:cfRule>
          <x14:cfRule type="expression" priority="410" id="{47A9AA20-87A9-41F7-B909-49D6D25F9DDE}">
            <xm:f>AND(OR('Capital Expense'!#REF!&gt;10,'Capital Expense'!#REF!&lt;-10),'Capital Expense'!$D10&lt;&gt;0)</xm:f>
            <x14:dxf>
              <fill>
                <patternFill>
                  <bgColor rgb="FFFF00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418" id="{6D24F036-742B-4688-AA75-CDD7C996E482}">
            <xm:f>AND('Capital Expense'!#REF!=0,AND('Capital Expense'!#REF!&lt;=1000,'Capital Expense'!#REF!&gt;=-1000))</xm:f>
            <x14:dxf>
              <fill>
                <patternFill>
                  <bgColor rgb="FF00B050"/>
                </patternFill>
              </fill>
            </x14:dxf>
          </x14:cfRule>
          <x14:cfRule type="expression" priority="419" id="{64ADDCAF-3931-4BF8-9774-360F6B780587}">
            <xm:f>AND('Capital Expense'!#REF!=0,OR('Capital Expense'!#REF!&gt;1000,'Capital Expense'!#REF!&lt;-1000))</xm:f>
            <x14:dxf>
              <fill>
                <patternFill>
                  <bgColor rgb="FFFF0000"/>
                </patternFill>
              </fill>
            </x14:dxf>
          </x14:cfRule>
          <x14:cfRule type="expression" priority="420" id="{9AB64B99-6AC8-441C-B6F3-514A3FD937C7}">
            <xm:f>AND('Capital Expense'!#REF!&lt;=5,'Capital Expense'!#REF!&gt;=-5,'Capital Expense'!#REF!&lt;&gt;0)</xm:f>
            <x14:dxf>
              <fill>
                <patternFill>
                  <bgColor rgb="FF00B050"/>
                </patternFill>
              </fill>
            </x14:dxf>
          </x14:cfRule>
          <x14:cfRule type="expression" priority="421" id="{0D524895-92A4-4E9A-9DDF-351044A3E7C1}">
            <xm:f>OR(AND('Capital Expense'!#REF!&gt;5,'Capital Expense'!#REF!&lt;=10,'Capital Expense'!#REF!&lt;&gt;0),AND('Capital Expense'!#REF!&lt;-5,'Capital Expense'!#REF!&gt;=-10,'Capital Expense'!#REF!&lt;&gt;0))</xm:f>
            <x14:dxf>
              <fill>
                <patternFill>
                  <bgColor rgb="FFFFFF00"/>
                </patternFill>
              </fill>
            </x14:dxf>
          </x14:cfRule>
          <x14:cfRule type="expression" priority="422" id="{1020BCC7-6B0A-47A0-B69C-98373929E29D}">
            <xm:f>AND(OR('Capital Expense'!#REF!&gt;10,'Capital Expense'!#REF!&lt;-10),'Capital Expense'!#REF!&lt;&gt;0)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4C37-AEC4-48CA-B20E-099B479C0B30}">
  <dimension ref="A1:J25"/>
  <sheetViews>
    <sheetView topLeftCell="A2" workbookViewId="0">
      <selection activeCell="J20" sqref="J20"/>
    </sheetView>
  </sheetViews>
  <sheetFormatPr defaultRowHeight="15" x14ac:dyDescent="0.25"/>
  <cols>
    <col min="1" max="1" width="23" bestFit="1" customWidth="1"/>
    <col min="2" max="8" width="11.7109375" customWidth="1"/>
    <col min="10" max="10" width="99.28515625" customWidth="1"/>
  </cols>
  <sheetData>
    <row r="1" spans="1:10" ht="15.75" thickBot="1" x14ac:dyDescent="0.3">
      <c r="A1" s="68" t="s">
        <v>16</v>
      </c>
    </row>
    <row r="2" spans="1:10" ht="15.75" thickBot="1" x14ac:dyDescent="0.3">
      <c r="A2" s="69" t="s">
        <v>17</v>
      </c>
      <c r="B2" s="70">
        <v>2020</v>
      </c>
      <c r="C2" s="70">
        <v>2021</v>
      </c>
      <c r="D2" s="70">
        <v>2022</v>
      </c>
      <c r="E2" s="70">
        <v>2023</v>
      </c>
      <c r="F2" s="70">
        <v>2024</v>
      </c>
      <c r="G2" s="70">
        <v>2025</v>
      </c>
      <c r="H2" s="71" t="s">
        <v>18</v>
      </c>
      <c r="J2" s="72"/>
    </row>
    <row r="4" spans="1:10" x14ac:dyDescent="0.25">
      <c r="A4" s="73" t="s">
        <v>19</v>
      </c>
      <c r="B4" s="74"/>
      <c r="C4" s="74"/>
      <c r="D4" s="74"/>
      <c r="E4" s="74"/>
      <c r="F4" s="74"/>
      <c r="G4" s="74"/>
      <c r="H4" s="75"/>
    </row>
    <row r="5" spans="1:10" x14ac:dyDescent="0.25">
      <c r="A5" s="76"/>
      <c r="H5" s="77"/>
    </row>
    <row r="6" spans="1:10" x14ac:dyDescent="0.25">
      <c r="A6" s="76" t="s">
        <v>20</v>
      </c>
      <c r="B6" s="78">
        <v>100000</v>
      </c>
      <c r="C6" s="78">
        <v>100000</v>
      </c>
      <c r="D6" s="78"/>
      <c r="E6" s="78"/>
      <c r="F6" s="78"/>
      <c r="G6" s="78"/>
      <c r="H6" s="79">
        <f>SUM(B6:G6)</f>
        <v>200000</v>
      </c>
      <c r="J6" s="80"/>
    </row>
    <row r="7" spans="1:10" x14ac:dyDescent="0.25">
      <c r="A7" s="76" t="s">
        <v>21</v>
      </c>
      <c r="B7" s="78">
        <v>100000</v>
      </c>
      <c r="C7" s="78">
        <v>100000</v>
      </c>
      <c r="D7" s="78"/>
      <c r="E7" s="78"/>
      <c r="F7" s="78"/>
      <c r="G7" s="78"/>
      <c r="H7" s="79">
        <f>SUM(B7:G7)</f>
        <v>200000</v>
      </c>
    </row>
    <row r="8" spans="1:10" x14ac:dyDescent="0.25">
      <c r="A8" s="76" t="s">
        <v>22</v>
      </c>
      <c r="B8" s="78">
        <v>50000</v>
      </c>
      <c r="C8" s="78">
        <v>50000</v>
      </c>
      <c r="D8" s="78"/>
      <c r="E8" s="78"/>
      <c r="F8" s="78"/>
      <c r="G8" s="78"/>
      <c r="H8" s="79">
        <f>SUM(B8:G8)</f>
        <v>100000</v>
      </c>
    </row>
    <row r="9" spans="1:10" x14ac:dyDescent="0.25">
      <c r="A9" s="76" t="s">
        <v>23</v>
      </c>
      <c r="B9" s="78">
        <v>125000</v>
      </c>
      <c r="C9" s="78">
        <v>125000</v>
      </c>
      <c r="D9" s="78"/>
      <c r="E9" s="78"/>
      <c r="F9" s="78"/>
      <c r="G9" s="78"/>
      <c r="H9" s="79">
        <f>SUM(B9:G9)</f>
        <v>250000</v>
      </c>
    </row>
    <row r="10" spans="1:10" ht="14.45" customHeight="1" x14ac:dyDescent="0.25">
      <c r="A10" s="76" t="s">
        <v>24</v>
      </c>
      <c r="B10" s="78">
        <v>125000</v>
      </c>
      <c r="C10" s="78">
        <v>125000</v>
      </c>
      <c r="D10" s="78"/>
      <c r="E10" s="78"/>
      <c r="F10" s="78"/>
      <c r="G10" s="78"/>
      <c r="H10" s="79">
        <f>SUM(B10:G10)</f>
        <v>250000</v>
      </c>
      <c r="J10" s="80"/>
    </row>
    <row r="11" spans="1:10" x14ac:dyDescent="0.25">
      <c r="A11" s="76"/>
      <c r="B11" s="81"/>
      <c r="C11" s="81"/>
      <c r="D11" s="81"/>
      <c r="E11" s="81"/>
      <c r="F11" s="81"/>
      <c r="G11" s="81"/>
      <c r="H11" s="82"/>
    </row>
    <row r="12" spans="1:10" ht="15.75" thickBot="1" x14ac:dyDescent="0.3">
      <c r="A12" s="76" t="s">
        <v>25</v>
      </c>
      <c r="B12" s="83">
        <f>SUM(B6:B10)</f>
        <v>500000</v>
      </c>
      <c r="C12" s="83">
        <f t="shared" ref="C12:F12" si="0">SUM(C6:C10)</f>
        <v>500000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/>
      <c r="H12" s="84">
        <f>SUM(H5:H11)</f>
        <v>1000000</v>
      </c>
    </row>
    <row r="13" spans="1:10" ht="15.75" thickBot="1" x14ac:dyDescent="0.3">
      <c r="A13" s="85"/>
      <c r="B13" s="86"/>
      <c r="C13" s="86"/>
      <c r="D13" s="86"/>
      <c r="E13" s="86"/>
      <c r="F13" s="86"/>
      <c r="G13" s="86"/>
      <c r="H13" s="87"/>
    </row>
    <row r="14" spans="1:10" x14ac:dyDescent="0.25">
      <c r="A14" s="73" t="s">
        <v>26</v>
      </c>
      <c r="B14" s="74"/>
      <c r="C14" s="74"/>
      <c r="D14" s="74"/>
      <c r="E14" s="74"/>
      <c r="F14" s="74"/>
      <c r="G14" s="74"/>
      <c r="H14" s="75"/>
    </row>
    <row r="15" spans="1:10" x14ac:dyDescent="0.25">
      <c r="A15" s="76"/>
      <c r="H15" s="77"/>
    </row>
    <row r="16" spans="1:10" x14ac:dyDescent="0.25">
      <c r="A16" s="76" t="s">
        <v>22</v>
      </c>
      <c r="B16" s="78"/>
      <c r="C16" s="78"/>
      <c r="D16" s="78">
        <v>1000</v>
      </c>
      <c r="E16" s="78">
        <v>1000</v>
      </c>
      <c r="F16" s="78">
        <v>1000</v>
      </c>
      <c r="G16" s="78"/>
      <c r="H16" s="79">
        <f t="shared" ref="H16:H21" si="1">SUM(B16:G16)</f>
        <v>3000</v>
      </c>
    </row>
    <row r="17" spans="1:8" x14ac:dyDescent="0.25">
      <c r="A17" s="76" t="s">
        <v>24</v>
      </c>
      <c r="B17" s="78">
        <v>50000</v>
      </c>
      <c r="C17" s="78">
        <v>50000</v>
      </c>
      <c r="D17" s="78"/>
      <c r="E17" s="78"/>
      <c r="F17" s="78"/>
      <c r="G17" s="78"/>
      <c r="H17" s="79">
        <f t="shared" si="1"/>
        <v>100000</v>
      </c>
    </row>
    <row r="18" spans="1:8" x14ac:dyDescent="0.25">
      <c r="A18" s="76" t="s">
        <v>27</v>
      </c>
      <c r="B18" s="78">
        <v>0</v>
      </c>
      <c r="C18" s="78">
        <v>0</v>
      </c>
      <c r="D18" s="78">
        <v>10000</v>
      </c>
      <c r="E18" s="78">
        <v>10000</v>
      </c>
      <c r="F18" s="78"/>
      <c r="G18" s="78"/>
      <c r="H18" s="79">
        <f t="shared" si="1"/>
        <v>20000</v>
      </c>
    </row>
    <row r="19" spans="1:8" x14ac:dyDescent="0.25">
      <c r="A19" s="76" t="s">
        <v>28</v>
      </c>
      <c r="B19" s="78">
        <v>10000</v>
      </c>
      <c r="C19" s="78">
        <v>10000</v>
      </c>
      <c r="D19" s="78"/>
      <c r="E19" s="78"/>
      <c r="F19" s="78"/>
      <c r="G19" s="78"/>
      <c r="H19" s="79">
        <f t="shared" si="1"/>
        <v>20000</v>
      </c>
    </row>
    <row r="20" spans="1:8" x14ac:dyDescent="0.25">
      <c r="A20" s="76" t="s">
        <v>12</v>
      </c>
      <c r="B20" s="78">
        <v>0</v>
      </c>
      <c r="C20" s="78">
        <v>10000</v>
      </c>
      <c r="D20" s="78">
        <v>10000</v>
      </c>
      <c r="E20" s="78">
        <v>10000</v>
      </c>
      <c r="F20" s="78">
        <v>10000</v>
      </c>
      <c r="G20" s="78">
        <v>0</v>
      </c>
      <c r="H20" s="79">
        <f t="shared" si="1"/>
        <v>40000</v>
      </c>
    </row>
    <row r="21" spans="1:8" x14ac:dyDescent="0.25">
      <c r="A21" s="76" t="s">
        <v>13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20000</v>
      </c>
      <c r="H21" s="79">
        <f t="shared" si="1"/>
        <v>20000</v>
      </c>
    </row>
    <row r="22" spans="1:8" x14ac:dyDescent="0.25">
      <c r="A22" s="76"/>
      <c r="H22" s="77"/>
    </row>
    <row r="23" spans="1:8" ht="15.75" thickBot="1" x14ac:dyDescent="0.3">
      <c r="A23" s="76" t="s">
        <v>29</v>
      </c>
      <c r="B23" s="83">
        <f>SUM(B17:B21)</f>
        <v>60000</v>
      </c>
      <c r="C23" s="83">
        <f t="shared" ref="C23:F23" si="2">SUM(C17:C21)</f>
        <v>70000</v>
      </c>
      <c r="D23" s="83">
        <f>SUM(D16:D21)</f>
        <v>21000</v>
      </c>
      <c r="E23" s="83">
        <f>SUM(E16:E21)</f>
        <v>21000</v>
      </c>
      <c r="F23" s="83">
        <f>SUM(F16:F21)</f>
        <v>11000</v>
      </c>
      <c r="G23" s="83"/>
      <c r="H23" s="84">
        <f>SUM(H15:H20)</f>
        <v>183000</v>
      </c>
    </row>
    <row r="24" spans="1:8" ht="15.75" thickBot="1" x14ac:dyDescent="0.3">
      <c r="A24" s="85"/>
      <c r="B24" s="86"/>
      <c r="C24" s="86"/>
      <c r="D24" s="86"/>
      <c r="E24" s="86"/>
      <c r="F24" s="86"/>
      <c r="G24" s="86"/>
      <c r="H24" s="87"/>
    </row>
    <row r="25" spans="1:8" ht="15.75" thickBot="1" x14ac:dyDescent="0.3">
      <c r="A25" s="88" t="s">
        <v>30</v>
      </c>
      <c r="B25" s="89">
        <f>B12+B23</f>
        <v>560000</v>
      </c>
      <c r="C25" s="89">
        <f>C12+C23</f>
        <v>570000</v>
      </c>
      <c r="D25" s="89">
        <f>D12+D23</f>
        <v>21000</v>
      </c>
      <c r="E25" s="89">
        <f>E12+E23</f>
        <v>21000</v>
      </c>
      <c r="F25" s="89">
        <f>F12+F23</f>
        <v>11000</v>
      </c>
      <c r="G25" s="89"/>
      <c r="H25" s="90">
        <f>H12+H23</f>
        <v>1183000</v>
      </c>
    </row>
  </sheetData>
  <mergeCells count="2">
    <mergeCell ref="A4:H4"/>
    <mergeCell ref="A14:H14"/>
  </mergeCells>
  <hyperlinks>
    <hyperlink ref="A1" r:id="rId1" xr:uid="{A139F584-D327-435C-A42F-52A10C1EE68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04C6CEBF8944EB828AAFF99542EDF" ma:contentTypeVersion="13" ma:contentTypeDescription="Create a new document." ma:contentTypeScope="" ma:versionID="aa5b8da0fa2d5977b280142be8e7c873">
  <xsd:schema xmlns:xsd="http://www.w3.org/2001/XMLSchema" xmlns:xs="http://www.w3.org/2001/XMLSchema" xmlns:p="http://schemas.microsoft.com/office/2006/metadata/properties" xmlns:ns3="b2ae4311-ae47-4c3e-a4da-23d2a6bf42eb" xmlns:ns4="df29387d-3fbe-4cf8-a5dc-b21fc33c18f7" targetNamespace="http://schemas.microsoft.com/office/2006/metadata/properties" ma:root="true" ma:fieldsID="0464f8f296b40ba855433b69a7cfbd1a" ns3:_="" ns4:_="">
    <xsd:import namespace="b2ae4311-ae47-4c3e-a4da-23d2a6bf42eb"/>
    <xsd:import namespace="df29387d-3fbe-4cf8-a5dc-b21fc33c18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e4311-ae47-4c3e-a4da-23d2a6bf42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9387d-3fbe-4cf8-a5dc-b21fc33c18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57874-1D30-4658-B485-75C7E7EBC8D7}">
  <ds:schemaRefs>
    <ds:schemaRef ds:uri="http://schemas.microsoft.com/office/2006/metadata/properties"/>
    <ds:schemaRef ds:uri="b2ae4311-ae47-4c3e-a4da-23d2a6bf42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29387d-3fbe-4cf8-a5dc-b21fc33c18f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DD235E-E36A-429D-9A86-BD41AC415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e4311-ae47-4c3e-a4da-23d2a6bf42eb"/>
    <ds:schemaRef ds:uri="df29387d-3fbe-4cf8-a5dc-b21fc33c1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083301-DE54-496B-A638-A90BCAA63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Expense</vt:lpstr>
      <vt:lpstr>Operating Expense</vt:lpstr>
      <vt:lpstr>Original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Daniel</dc:creator>
  <cp:lastModifiedBy>Kavita Medanki</cp:lastModifiedBy>
  <dcterms:created xsi:type="dcterms:W3CDTF">2020-01-30T19:59:43Z</dcterms:created>
  <dcterms:modified xsi:type="dcterms:W3CDTF">2020-04-23T18:32:56Z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0x01010066404C6CEBF8944EB828AAFF99542EDF</vt:lpwstr>
  </property>
</Properties>
</file>